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<sst xmlns="http://schemas.openxmlformats.org/spreadsheetml/2006/main" count="385" uniqueCount="251">
  <si>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</si>
  <si>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</si>
  <si>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</si>
  <si>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</si>
  <si>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</si>
  <si>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</si>
  <si>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</si>
  <si>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</si>
  <si>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</si>
  <si>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</si>
  <si>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</si>
  <si>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</si>
  <si>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</si>
  <si>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</si>
  <si>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</si>
  <si>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</si>
  <si>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</si>
  <si>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</si>
  <si>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</si>
  <si>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</si>
  <si>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</si>
  <si>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</si>
  <si>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</si>
  <si>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</si>
  <si>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</si>
  <si>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</si>
  <si>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</si>
  <si>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</si>
  <si>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</si>
  <si>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</si>
  <si>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</si>
  <si>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</si>
  <si>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</si>
  <si>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</si>
  <si>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</si>
  <si>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</si>
  <si>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</si>
  <si>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</si>
  <si>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</si>
  <si>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</si>
  <si>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</si>
  <si>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</si>
  <si>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</si>
  <si>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</si>
  <si>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</si>
  <si>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</si>
  <si>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</si>
  <si>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</si>
  <si>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</si>
  <si>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</si>
  <si>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</si>
  <si>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</si>
  <si>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</si>
  <si>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</si>
  <si>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</si>
  <si>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</si>
  <si>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</si>
  <si>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</si>
  <si>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</si>
  <si>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</si>
  <si>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</si>
  <si>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</si>
  <si>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</si>
  <si>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</si>
  <si>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</si>
  <si>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</si>
  <si>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</si>
  <si>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</si>
  <si>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</si>
  <si>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</si>
  <si>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</si>
  <si>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</si>
  <si>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</si>
  <si>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</si>
  <si>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</si>
  <si>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</si>
  <si>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</si>
  <si>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</si>
  <si>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</si>
  <si>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</si>
  <si>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</si>
  <si>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</si>
  <si>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</si>
  <si>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</si>
  <si>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</si>
  <si>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</si>
  <si>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</si>
  <si>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</si>
  <si>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</si>
  <si>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</si>
  <si>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</si>
  <si>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</si>
  <si>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</si>
  <si>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</si>
  <si>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</si>
  <si>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</si>
  <si>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</si>
  <si>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</si>
  <si>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</si>
  <si>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</si>
  <si>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</si>
  <si>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</si>
  <si>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</si>
  <si>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</si>
  <si>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</si>
  <si>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</si>
  <si>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</si>
  <si>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</si>
  <si>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</si>
  <si>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</si>
  <si>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</si>
  <si>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</si>
  <si>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</si>
  <si>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</si>
  <si>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</si>
  <si>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</si>
  <si>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</si>
  <si>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</si>
  <si>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</si>
  <si>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</si>
  <si>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</si>
  <si>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</si>
  <si>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</si>
  <si>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</si>
  <si>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</si>
  <si>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</si>
  <si>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</si>
  <si>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</si>
  <si>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</si>
  <si>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</si>
  <si>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</si>
  <si>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</si>
  <si>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</si>
  <si>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</si>
  <si>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</si>
  <si>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</si>
  <si>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</si>
  <si>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</si>
  <si>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</si>
  <si>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</si>
  <si>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</si>
  <si>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</si>
  <si>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</si>
  <si>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</si>
  <si>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</si>
  <si>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</si>
  <si>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</si>
  <si>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</si>
  <si>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</si>
  <si>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</si>
  <si>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</si>
  <si>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</si>
  <si>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</si>
  <si>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</si>
  <si>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</si>
  <si>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</si>
  <si>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</si>
  <si>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</si>
  <si>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</si>
  <si>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</si>
  <si>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</si>
  <si>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</si>
  <si>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</si>
  <si>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</si>
  <si>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</si>
  <si>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</si>
  <si>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</si>
  <si>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</si>
  <si>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</si>
  <si>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</si>
  <si>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</si>
  <si>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</si>
  <si>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</si>
  <si>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</si>
  <si>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</si>
  <si>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</si>
  <si>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</si>
  <si>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</si>
  <si>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</si>
  <si>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</si>
  <si>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</si>
  <si>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</si>
  <si>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</si>
  <si>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</si>
  <si>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</si>
  <si>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</si>
  <si>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</si>
  <si>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</si>
  <si>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</si>
  <si>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</si>
  <si>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</si>
  <si>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</si>
  <si>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</si>
  <si>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</si>
  <si>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</si>
  <si>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</si>
  <si>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</si>
  <si>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</si>
  <si>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</si>
  <si>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</si>
  <si>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</si>
  <si>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</si>
  <si>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</si>
  <si>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</si>
  <si>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</si>
  <si>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</si>
  <si>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</si>
  <si>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</si>
  <si>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</si>
  <si>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</si>
  <si>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</si>
  <si>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</si>
  <si>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</si>
  <si>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</si>
  <si>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</si>
  <si>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</si>
  <si>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</si>
  <si>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</si>
  <si>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</si>
  <si>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</si>
  <si>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</si>
  <si>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</si>
  <si>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</si>
  <si>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</si>
  <si>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</si>
  <si>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</si>
  <si>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</si>
  <si>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</si>
  <si>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</si>
  <si>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</si>
  <si>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</si>
  <si>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</si>
  <si>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</si>
  <si>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</si>
  <si>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</si>
  <si>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</si>
  <si>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</si>
  <si>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</si>
  <si>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</si>
  <si>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</si>
  <si>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</si>
  <si>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</si>
  <si>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</si>
  <si>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</si>
  <si>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</si>
  <si>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</si>
  <si>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</si>
  <si>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</si>
  <si>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</si>
  <si>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2059/SXD-KT&amp;VLXD ngày 14/10/2021 của Sở Xây dựng tỉnh Phú Thọ</t>
  </si>
  <si>
    <t>(Theo Quyết định số 2324/QĐ-UBND ngày 03/09/2020 của UBND tỉnh Phú Thọ 
về việc ban hành Đơn giá ca máy và thiết bị thi công XDCT tỉnh Phú Thọ)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</si>
</sst>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D6" sqref="D6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144078.94736842104</v>
      </c>
      <c r="H9" s="50">
        <f aca="true" t="shared" si="0" ref="H9:I18">H$13*$F9/$F$13</f>
        <v>134210.52631578947</v>
      </c>
      <c r="I9" s="51">
        <f t="shared" si="0"/>
        <v>128289.47368421052</v>
      </c>
      <c r="N9" s="52">
        <f>ROUND(IF($N$8=1,$G9,IF($N$8=2,$H9,IF($N$8=3,$I9,IF($N$8=4,$J9,IF($N$8=5,$K9,IF($N$8=6,$L9)))))),1)</f>
        <v>144078.9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170013.15789473685</v>
      </c>
      <c r="H10" s="50">
        <f t="shared" si="0"/>
        <v>158368.42105263157</v>
      </c>
      <c r="I10" s="51">
        <f t="shared" si="0"/>
        <v>151381.57894736843</v>
      </c>
      <c r="N10" s="52">
        <f aca="true" t="shared" si="1" ref="N10:N48">ROUND(IF($N$8=1,$G10,IF($N$8=2,$H10,IF($N$8=3,$I10,IF($N$8=4,$J10,IF($N$8=5,$K10,IF($N$8=6,$L10)))))),1)</f>
        <v>170013.2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185141.44736842104</v>
      </c>
      <c r="H11" s="50">
        <f t="shared" si="0"/>
        <v>172460.52631578947</v>
      </c>
      <c r="I11" s="51">
        <f t="shared" si="0"/>
        <v>164851.9736842105</v>
      </c>
      <c r="N11" s="52">
        <f t="shared" si="1"/>
        <v>185141.4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200269.73684210525</v>
      </c>
      <c r="H12" s="50">
        <f t="shared" si="0"/>
        <v>186552.63157894736</v>
      </c>
      <c r="I12" s="51">
        <f t="shared" si="0"/>
        <v>178322.36842105264</v>
      </c>
      <c r="N12" s="52">
        <f t="shared" si="1"/>
        <v>200269.7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219000</v>
      </c>
      <c r="H13" s="12">
        <v>204000</v>
      </c>
      <c r="I13" s="13">
        <v>195000</v>
      </c>
      <c r="J13" s="24"/>
      <c r="K13" s="24"/>
      <c r="L13" s="24"/>
      <c r="N13" s="52">
        <f t="shared" si="1"/>
        <v>219000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237730.26315789475</v>
      </c>
      <c r="H14" s="50">
        <f t="shared" si="0"/>
        <v>221447.36842105264</v>
      </c>
      <c r="I14" s="51">
        <f t="shared" si="0"/>
        <v>211677.63157894736</v>
      </c>
      <c r="N14" s="52">
        <f t="shared" si="1"/>
        <v>237730.3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258621.7105263158</v>
      </c>
      <c r="H15" s="50">
        <f t="shared" si="0"/>
        <v>240907.8947368421</v>
      </c>
      <c r="I15" s="51">
        <f t="shared" si="0"/>
        <v>230279.6052631579</v>
      </c>
      <c r="N15" s="52">
        <f t="shared" si="1"/>
        <v>258621.7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279513.15789473685</v>
      </c>
      <c r="H16" s="50">
        <f t="shared" si="0"/>
        <v>260368.42105263157</v>
      </c>
      <c r="I16" s="51">
        <f t="shared" si="0"/>
        <v>248881.57894736843</v>
      </c>
      <c r="N16" s="52">
        <f t="shared" si="1"/>
        <v>279513.2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331381.57894736837</v>
      </c>
      <c r="H17" s="50">
        <f t="shared" si="0"/>
        <v>308684.2105263157</v>
      </c>
      <c r="I17" s="51">
        <f t="shared" si="0"/>
        <v>295065.78947368416</v>
      </c>
      <c r="N17" s="52">
        <f t="shared" si="1"/>
        <v>331381.6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390453.94736842107</v>
      </c>
      <c r="H18" s="50">
        <f t="shared" si="0"/>
        <v>363710.5263157895</v>
      </c>
      <c r="I18" s="51">
        <f t="shared" si="0"/>
        <v>347664.4736842105</v>
      </c>
      <c r="N18" s="52">
        <f t="shared" si="1"/>
        <v>390453.9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153618.42105263157</v>
      </c>
      <c r="H19" s="50">
        <f aca="true" t="shared" si="2" ref="H19:I22">H$23*$F19/$F$23</f>
        <v>143092.1052631579</v>
      </c>
      <c r="I19" s="51">
        <f t="shared" si="2"/>
        <v>136513.15789473685</v>
      </c>
      <c r="N19" s="52">
        <f t="shared" si="1"/>
        <v>153618.4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181269.73684210525</v>
      </c>
      <c r="H20" s="50">
        <f t="shared" si="2"/>
        <v>168848.68421052632</v>
      </c>
      <c r="I20" s="51">
        <f t="shared" si="2"/>
        <v>161085.52631578947</v>
      </c>
      <c r="N20" s="52">
        <f t="shared" si="1"/>
        <v>181269.7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197399.67105263157</v>
      </c>
      <c r="H21" s="50">
        <f t="shared" si="2"/>
        <v>183873.3552631579</v>
      </c>
      <c r="I21" s="51">
        <f t="shared" si="2"/>
        <v>175419.40789473685</v>
      </c>
      <c r="N21" s="52">
        <f t="shared" si="1"/>
        <v>197399.7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213529.6052631579</v>
      </c>
      <c r="H22" s="50">
        <f t="shared" si="2"/>
        <v>198898.02631578947</v>
      </c>
      <c r="I22" s="51">
        <f t="shared" si="2"/>
        <v>189753.2894736842</v>
      </c>
      <c r="N22" s="52">
        <f t="shared" si="1"/>
        <v>213529.6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233500</v>
      </c>
      <c r="H23" s="12">
        <v>217500</v>
      </c>
      <c r="I23" s="12">
        <v>207500</v>
      </c>
      <c r="J23" s="24"/>
      <c r="K23" s="24"/>
      <c r="L23" s="24"/>
      <c r="N23" s="52">
        <f t="shared" si="1"/>
        <v>233500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253470.3947368421</v>
      </c>
      <c r="H24" s="50">
        <f t="shared" si="3"/>
        <v>236101.97368421053</v>
      </c>
      <c r="I24" s="51">
        <f t="shared" si="3"/>
        <v>225246.7105263158</v>
      </c>
      <c r="N24" s="52">
        <f t="shared" si="1"/>
        <v>253470.4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275745.0657894737</v>
      </c>
      <c r="H25" s="50">
        <f t="shared" si="3"/>
        <v>256850.32894736843</v>
      </c>
      <c r="I25" s="51">
        <f t="shared" si="3"/>
        <v>245041.11842105264</v>
      </c>
      <c r="N25" s="52">
        <f t="shared" si="1"/>
        <v>275745.1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298019.7368421053</v>
      </c>
      <c r="H26" s="50">
        <f t="shared" si="3"/>
        <v>277598.6842105263</v>
      </c>
      <c r="I26" s="51">
        <f t="shared" si="3"/>
        <v>264835.5263157895</v>
      </c>
      <c r="N26" s="52">
        <f t="shared" si="1"/>
        <v>298019.7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353322.36842105264</v>
      </c>
      <c r="H27" s="50">
        <f t="shared" si="3"/>
        <v>329111.8421052631</v>
      </c>
      <c r="I27" s="51">
        <f t="shared" si="3"/>
        <v>313980.2631578947</v>
      </c>
      <c r="N27" s="52">
        <f t="shared" si="1"/>
        <v>353322.4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416305.9210526316</v>
      </c>
      <c r="H28" s="50">
        <f t="shared" si="3"/>
        <v>387779.60526315786</v>
      </c>
      <c r="I28" s="51">
        <f t="shared" si="3"/>
        <v>369950.65789473685</v>
      </c>
      <c r="N28" s="52">
        <f t="shared" si="1"/>
        <v>416305.9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160526.31578947368</v>
      </c>
      <c r="H29" s="50">
        <f aca="true" t="shared" si="4" ref="H29:I32">H$33*$F29/$F$33</f>
        <v>149342.1052631579</v>
      </c>
      <c r="I29" s="51">
        <f t="shared" si="4"/>
        <v>142763.15789473685</v>
      </c>
      <c r="N29" s="52">
        <f t="shared" si="1"/>
        <v>160526.3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189421.05263157893</v>
      </c>
      <c r="H30" s="50">
        <f t="shared" si="4"/>
        <v>176223.68421052632</v>
      </c>
      <c r="I30" s="51">
        <f t="shared" si="4"/>
        <v>168460.52631578947</v>
      </c>
      <c r="N30" s="52">
        <f t="shared" si="1"/>
        <v>189421.1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206276.31578947368</v>
      </c>
      <c r="H31" s="50">
        <f t="shared" si="4"/>
        <v>191904.6052631579</v>
      </c>
      <c r="I31" s="51">
        <f t="shared" si="4"/>
        <v>183450.65789473685</v>
      </c>
      <c r="N31" s="52">
        <f t="shared" si="1"/>
        <v>206276.3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223131.57894736843</v>
      </c>
      <c r="H32" s="50">
        <f t="shared" si="4"/>
        <v>207585.52631578947</v>
      </c>
      <c r="I32" s="51">
        <f t="shared" si="4"/>
        <v>198440.7894736842</v>
      </c>
      <c r="N32" s="52">
        <f t="shared" si="1"/>
        <v>223131.6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244000</v>
      </c>
      <c r="H33" s="12">
        <v>227000</v>
      </c>
      <c r="I33" s="12">
        <v>217000</v>
      </c>
      <c r="J33" s="24"/>
      <c r="K33" s="24"/>
      <c r="L33" s="24"/>
      <c r="N33" s="52">
        <f t="shared" si="1"/>
        <v>244000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264868.4210526316</v>
      </c>
      <c r="H34" s="50">
        <f t="shared" si="5"/>
        <v>246414.47368421053</v>
      </c>
      <c r="I34" s="51">
        <f t="shared" si="5"/>
        <v>235559.2105263158</v>
      </c>
      <c r="N34" s="52">
        <f t="shared" si="1"/>
        <v>264868.4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288144.7368421053</v>
      </c>
      <c r="H35" s="50">
        <f t="shared" si="5"/>
        <v>268069.0789473684</v>
      </c>
      <c r="I35" s="51">
        <f t="shared" si="5"/>
        <v>256259.86842105264</v>
      </c>
      <c r="N35" s="52">
        <f t="shared" si="1"/>
        <v>288144.7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311421.05263157893</v>
      </c>
      <c r="H36" s="50">
        <f t="shared" si="5"/>
        <v>289723.6842105263</v>
      </c>
      <c r="I36" s="51">
        <f t="shared" si="5"/>
        <v>276960.5263157895</v>
      </c>
      <c r="N36" s="52">
        <f t="shared" si="1"/>
        <v>311421.1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369210.5263157895</v>
      </c>
      <c r="H37" s="50">
        <f t="shared" si="5"/>
        <v>343486.8421052631</v>
      </c>
      <c r="I37" s="51">
        <f t="shared" si="5"/>
        <v>328355.2631578947</v>
      </c>
      <c r="N37" s="52">
        <f t="shared" si="1"/>
        <v>369210.5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435026.31578947365</v>
      </c>
      <c r="H38" s="50">
        <f t="shared" si="5"/>
        <v>404717.10526315786</v>
      </c>
      <c r="I38" s="51">
        <f t="shared" si="5"/>
        <v>386888.15789473685</v>
      </c>
      <c r="N38" s="52">
        <f t="shared" si="1"/>
        <v>435026.3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161019.73684210525</v>
      </c>
      <c r="H39" s="50">
        <f aca="true" t="shared" si="6" ref="H39:I42">H$43*$F39/$F$43</f>
        <v>151315.7894736842</v>
      </c>
      <c r="I39" s="51">
        <f t="shared" si="6"/>
        <v>145065.7894736842</v>
      </c>
      <c r="N39" s="52">
        <f t="shared" si="1"/>
        <v>161019.7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190003.2894736842</v>
      </c>
      <c r="H40" s="50">
        <f t="shared" si="6"/>
        <v>178552.63157894736</v>
      </c>
      <c r="I40" s="51">
        <f t="shared" si="6"/>
        <v>171177.63157894736</v>
      </c>
      <c r="N40" s="52">
        <f t="shared" si="1"/>
        <v>190003.3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206910.36184210525</v>
      </c>
      <c r="H41" s="50">
        <f t="shared" si="6"/>
        <v>194440.7894736842</v>
      </c>
      <c r="I41" s="51">
        <f t="shared" si="6"/>
        <v>186409.5394736842</v>
      </c>
      <c r="N41" s="52">
        <f t="shared" si="1"/>
        <v>206910.4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223817.43421052632</v>
      </c>
      <c r="H42" s="50">
        <f t="shared" si="6"/>
        <v>210328.94736842104</v>
      </c>
      <c r="I42" s="51">
        <f t="shared" si="6"/>
        <v>201641.44736842104</v>
      </c>
      <c r="N42" s="52">
        <f t="shared" si="1"/>
        <v>223817.4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244750</v>
      </c>
      <c r="H43" s="12">
        <v>230000</v>
      </c>
      <c r="I43" s="12">
        <v>220500</v>
      </c>
      <c r="J43" s="24"/>
      <c r="K43" s="24"/>
      <c r="L43" s="24"/>
      <c r="N43" s="52">
        <f t="shared" si="1"/>
        <v>244750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265682.5657894737</v>
      </c>
      <c r="H44" s="50">
        <f t="shared" si="7"/>
        <v>249671.05263157893</v>
      </c>
      <c r="I44" s="51">
        <f t="shared" si="7"/>
        <v>239358.55263157893</v>
      </c>
      <c r="N44" s="52">
        <f t="shared" si="1"/>
        <v>265682.6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289030.42763157893</v>
      </c>
      <c r="H45" s="50">
        <f t="shared" si="7"/>
        <v>271611.84210526315</v>
      </c>
      <c r="I45" s="51">
        <f t="shared" si="7"/>
        <v>260393.09210526315</v>
      </c>
      <c r="N45" s="52">
        <f t="shared" si="1"/>
        <v>289030.4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312378.2894736842</v>
      </c>
      <c r="H46" s="50">
        <f t="shared" si="7"/>
        <v>293552.63157894736</v>
      </c>
      <c r="I46" s="51">
        <f t="shared" si="7"/>
        <v>281427.63157894736</v>
      </c>
      <c r="N46" s="52">
        <f t="shared" si="1"/>
        <v>312378.3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370345.3947368421</v>
      </c>
      <c r="H47" s="50">
        <f t="shared" si="7"/>
        <v>348026.3157894737</v>
      </c>
      <c r="I47" s="51">
        <f t="shared" si="7"/>
        <v>333651.31578947365</v>
      </c>
      <c r="N47" s="52">
        <f t="shared" si="1"/>
        <v>370345.4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436363.4868421053</v>
      </c>
      <c r="H48" s="50">
        <f t="shared" si="7"/>
        <v>410065.7894736842</v>
      </c>
      <c r="I48" s="51">
        <f t="shared" si="7"/>
        <v>393128.2894736842</v>
      </c>
      <c r="N48" s="52">
        <f t="shared" si="1"/>
        <v>436363.5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207415.25423728814</v>
      </c>
      <c r="H49" s="50">
        <f>H$50*$F49/$F$50</f>
        <v>194915.25423728814</v>
      </c>
      <c r="I49" s="51">
        <f>I$50*$F49/$F$50</f>
        <v>186864.40677966102</v>
      </c>
      <c r="N49" s="52">
        <f aca="true" t="shared" si="8" ref="N49:N95">ROUND(IF($N$8=1,$G49,IF($N$8=2,$H49,IF($N$8=3,$I49,IF($N$8=4,$J49,IF($N$8=5,$K49,IF($N$8=6,$L49)))))),1)</f>
        <v>207415.3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244750</v>
      </c>
      <c r="H50" s="12">
        <v>230000</v>
      </c>
      <c r="I50" s="12">
        <v>220500</v>
      </c>
      <c r="N50" s="52">
        <f t="shared" si="8"/>
        <v>244750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290381.3559322034</v>
      </c>
      <c r="H51" s="50">
        <f t="shared" si="9"/>
        <v>272881.3559322034</v>
      </c>
      <c r="I51" s="51">
        <f t="shared" si="9"/>
        <v>261610.16949152545</v>
      </c>
      <c r="N51" s="52">
        <f t="shared" si="8"/>
        <v>290381.4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342235.16949152545</v>
      </c>
      <c r="H52" s="50">
        <f t="shared" si="9"/>
        <v>321610.16949152545</v>
      </c>
      <c r="I52" s="51">
        <f t="shared" si="9"/>
        <v>308326.2711864407</v>
      </c>
      <c r="N52" s="52">
        <f t="shared" si="8"/>
        <v>342235.2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539423.0769230769</v>
      </c>
      <c r="H93" s="69">
        <f>H$94*$F93/$F$94</f>
        <v>501923.0769230769</v>
      </c>
      <c r="I93" s="68">
        <f>I$94*$F93/$F$94</f>
        <v>477884.6153846154</v>
      </c>
      <c r="N93" s="52">
        <f t="shared" si="8"/>
        <v>539423.1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561000</v>
      </c>
      <c r="H94" s="12">
        <v>522000</v>
      </c>
      <c r="I94" s="13">
        <v>497000</v>
      </c>
      <c r="J94" s="22"/>
      <c r="K94" s="22"/>
      <c r="L94" s="22"/>
      <c r="N94" s="52">
        <f t="shared" si="8"/>
        <v>561000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582576.923076923</v>
      </c>
      <c r="H95" s="69">
        <f>H$94*$F95/$F$94</f>
        <v>542076.923076923</v>
      </c>
      <c r="I95" s="68">
        <f>I$94*$F95/$F$94</f>
        <v>516115.3846153846</v>
      </c>
      <c r="N95" s="52">
        <f t="shared" si="8"/>
        <v>582576.9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387317.0731707317</v>
      </c>
      <c r="H104" s="69">
        <f>H$105*$F104/$F$105</f>
        <v>359024.39024390245</v>
      </c>
      <c r="I104" s="68">
        <f>I$105*$F104/$F$105</f>
        <v>341463.4146341464</v>
      </c>
      <c r="N104" s="52">
        <f t="shared" si="20"/>
        <v>387317.1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397000</v>
      </c>
      <c r="H105" s="12">
        <v>368000</v>
      </c>
      <c r="I105" s="13">
        <v>350000</v>
      </c>
      <c r="J105" s="22"/>
      <c r="K105" s="22"/>
      <c r="L105" s="22"/>
      <c r="N105" s="52">
        <f t="shared" si="20"/>
        <v>397000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406682.92682926834</v>
      </c>
      <c r="H106" s="69">
        <f>H$105*$F106/$F$105</f>
        <v>376975.6097560976</v>
      </c>
      <c r="I106" s="68">
        <f>I$105*$F106/$F$105</f>
        <v>358536.5853658537</v>
      </c>
      <c r="N106" s="52">
        <f t="shared" si="20"/>
        <v>406682.9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354146.34146341466</v>
      </c>
      <c r="H107" s="69">
        <f>H$108*$F107/$F$108</f>
        <v>328780.4878048781</v>
      </c>
      <c r="I107" s="68">
        <f>I$108*$F107/$F$108</f>
        <v>312195.12195121957</v>
      </c>
      <c r="N107" s="52">
        <f t="shared" si="20"/>
        <v>354146.3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363000</v>
      </c>
      <c r="H108" s="12">
        <v>337000</v>
      </c>
      <c r="I108" s="13">
        <v>320000</v>
      </c>
      <c r="J108" s="22"/>
      <c r="K108" s="22"/>
      <c r="L108" s="22"/>
      <c r="N108" s="52">
        <f t="shared" si="20"/>
        <v>363000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371853.6585365854</v>
      </c>
      <c r="H109" s="69">
        <f>H$108*$F109/$F$108</f>
        <v>345219.51219512196</v>
      </c>
      <c r="I109" s="68">
        <f>I$108*$F109/$F$108</f>
        <v>327804.8780487805</v>
      </c>
      <c r="N109" s="52">
        <f t="shared" si="20"/>
        <v>371853.7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300884.95575221244</v>
      </c>
      <c r="H110" s="69">
        <f>H$111*$F110/$F$111</f>
        <v>279646.0176991151</v>
      </c>
      <c r="I110" s="68">
        <f>I$111*$F110/$F$111</f>
        <v>265486.72566371685</v>
      </c>
      <c r="N110" s="52">
        <f t="shared" si="20"/>
        <v>300885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340000</v>
      </c>
      <c r="H111" s="12">
        <v>316000</v>
      </c>
      <c r="I111" s="13">
        <v>300000</v>
      </c>
      <c r="J111" s="22"/>
      <c r="K111" s="22"/>
      <c r="L111" s="22"/>
      <c r="N111" s="52">
        <f t="shared" si="20"/>
        <v>340000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391150.44247787615</v>
      </c>
      <c r="H112" s="69">
        <f t="shared" si="22"/>
        <v>363539.8230088496</v>
      </c>
      <c r="I112" s="68">
        <f t="shared" si="22"/>
        <v>345132.7433628319</v>
      </c>
      <c r="N112" s="52">
        <f t="shared" si="20"/>
        <v>391150.4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442300.88495575223</v>
      </c>
      <c r="H113" s="69">
        <f t="shared" si="22"/>
        <v>411079.64601769915</v>
      </c>
      <c r="I113" s="68">
        <f t="shared" si="22"/>
        <v>390265.48672566377</v>
      </c>
      <c r="N113" s="52">
        <f t="shared" si="20"/>
        <v>442300.9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300884.95575221244</v>
      </c>
      <c r="H114" s="69">
        <f>H$115*$F114/$F$115</f>
        <v>279646.0176991151</v>
      </c>
      <c r="I114" s="68">
        <f>I$115*$F114/$F$115</f>
        <v>265486.72566371685</v>
      </c>
      <c r="N114" s="52">
        <f t="shared" si="20"/>
        <v>300885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340000</v>
      </c>
      <c r="H115" s="12">
        <v>316000</v>
      </c>
      <c r="I115" s="13">
        <v>300000</v>
      </c>
      <c r="J115" s="22"/>
      <c r="K115" s="22"/>
      <c r="L115" s="22"/>
      <c r="N115" s="52">
        <f t="shared" si="20"/>
        <v>340000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391150.44247787615</v>
      </c>
      <c r="H116" s="69">
        <f t="shared" si="23"/>
        <v>363539.8230088496</v>
      </c>
      <c r="I116" s="68">
        <f t="shared" si="23"/>
        <v>345132.7433628319</v>
      </c>
      <c r="N116" s="52">
        <f t="shared" si="20"/>
        <v>391150.4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442300.88495575223</v>
      </c>
      <c r="H117" s="69">
        <f t="shared" si="23"/>
        <v>411079.64601769915</v>
      </c>
      <c r="I117" s="68">
        <f t="shared" si="23"/>
        <v>390265.48672566377</v>
      </c>
      <c r="N117" s="52">
        <f t="shared" si="20"/>
        <v>442300.9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330097.0873786408</v>
      </c>
      <c r="H118" s="90">
        <f>H$119*$F118/$F$119</f>
        <v>306796.11650485435</v>
      </c>
      <c r="I118" s="89">
        <f>I$119*$F118/$F$119</f>
        <v>291262.1359223301</v>
      </c>
      <c r="N118" s="52">
        <f t="shared" si="20"/>
        <v>330097.1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340000</v>
      </c>
      <c r="H119" s="12">
        <v>316000</v>
      </c>
      <c r="I119" s="13">
        <v>300000</v>
      </c>
      <c r="J119" s="22"/>
      <c r="K119" s="22"/>
      <c r="L119" s="22"/>
      <c r="N119" s="52">
        <f t="shared" si="20"/>
        <v>340000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349902.9126213592</v>
      </c>
      <c r="H120" s="90">
        <f>H$119*$F120/$F$119</f>
        <v>325203.8834951456</v>
      </c>
      <c r="I120" s="89">
        <f>I$119*$F120/$F$119</f>
        <v>308737.8640776699</v>
      </c>
      <c r="N120" s="52">
        <f t="shared" si="20"/>
        <v>349902.9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509999.99999999994</v>
      </c>
      <c r="H124" s="69">
        <f>H$125*$F124/$F$125</f>
        <v>474545.45454545453</v>
      </c>
      <c r="I124" s="68">
        <f>I$125*$F124/$F$125</f>
        <v>451818.18181818177</v>
      </c>
      <c r="N124" s="52">
        <f t="shared" si="20"/>
        <v>510000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561000</v>
      </c>
      <c r="H125" s="12">
        <v>522000</v>
      </c>
      <c r="I125" s="13">
        <v>497000</v>
      </c>
      <c r="J125" s="22"/>
      <c r="K125" s="22"/>
      <c r="L125" s="22"/>
      <c r="N125" s="52">
        <f t="shared" si="20"/>
        <v>561000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632400</v>
      </c>
      <c r="H126" s="69">
        <f t="shared" si="24"/>
        <v>588436.3636363636</v>
      </c>
      <c r="I126" s="68">
        <f t="shared" si="24"/>
        <v>560254.5454545454</v>
      </c>
      <c r="N126" s="52">
        <f t="shared" si="20"/>
        <v>632400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708900</v>
      </c>
      <c r="H127" s="69">
        <f t="shared" si="24"/>
        <v>659618.1818181818</v>
      </c>
      <c r="I127" s="68">
        <f t="shared" si="24"/>
        <v>628027.2727272727</v>
      </c>
      <c r="N127" s="52">
        <f t="shared" si="20"/>
        <v>708900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526760.5633802817</v>
      </c>
      <c r="H128" s="69">
        <f t="shared" si="25"/>
        <v>490140.84507042257</v>
      </c>
      <c r="I128" s="68">
        <f t="shared" si="25"/>
        <v>466666.6666666667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526760.6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561000</v>
      </c>
      <c r="H129" s="12">
        <v>522000</v>
      </c>
      <c r="I129" s="13">
        <v>497000</v>
      </c>
      <c r="J129" s="22"/>
      <c r="K129" s="22"/>
      <c r="L129" s="22"/>
      <c r="N129" s="52">
        <f t="shared" si="20"/>
        <v>561000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595239.4366197182</v>
      </c>
      <c r="H130" s="69">
        <f>H$129*$F130/$F$129</f>
        <v>553859.1549295775</v>
      </c>
      <c r="I130" s="68">
        <f>I$129*$F130/$F$129</f>
        <v>527333.3333333334</v>
      </c>
      <c r="N130" s="52">
        <f t="shared" si="20"/>
        <v>595239.4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526760.5633802817</v>
      </c>
      <c r="H131" s="69">
        <f>H$132*$F131/$F$132</f>
        <v>490140.84507042257</v>
      </c>
      <c r="I131" s="68">
        <f>I$132*$F131/$F$132</f>
        <v>466666.6666666667</v>
      </c>
      <c r="N131" s="52">
        <f t="shared" si="20"/>
        <v>526760.6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561000</v>
      </c>
      <c r="H132" s="12">
        <v>522000</v>
      </c>
      <c r="I132" s="13">
        <v>497000</v>
      </c>
      <c r="J132" s="22"/>
      <c r="K132" s="22"/>
      <c r="L132" s="22"/>
      <c r="N132" s="52">
        <f t="shared" si="20"/>
        <v>561000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595239.4366197182</v>
      </c>
      <c r="H133" s="20">
        <f>H$132*$F133/$F$132</f>
        <v>553859.1549295775</v>
      </c>
      <c r="I133" s="21">
        <f>I$132*$F133/$F$132</f>
        <v>527333.3333333334</v>
      </c>
      <c r="N133" s="85">
        <f t="shared" si="20"/>
        <v>595239.4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13209</v>
      </c>
      <c r="G141" s="55">
        <v>1.02</v>
      </c>
      <c r="H141" s="57">
        <f>F141*G141</f>
        <v>13473.18</v>
      </c>
      <c r="K141" s="73"/>
      <c r="L141" s="73"/>
      <c r="N141" s="76">
        <f>ROUND(F141,1)</f>
        <v>13209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11227</v>
      </c>
      <c r="G142" s="55">
        <v>1.03</v>
      </c>
      <c r="H142" s="57">
        <f>F142*G142</f>
        <v>11563.81</v>
      </c>
      <c r="K142" s="73"/>
      <c r="L142" s="73"/>
      <c r="N142" s="76">
        <f>ROUND(F142,1)</f>
        <v>11227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13209</v>
      </c>
      <c r="G151" s="55">
        <v>1.02</v>
      </c>
      <c r="H151" s="57">
        <f>F151*G151</f>
        <v>13473.18</v>
      </c>
      <c r="K151" s="73"/>
      <c r="L151" s="73"/>
      <c r="N151" s="76">
        <f>ROUND(F151,1)</f>
        <v>13209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11227</v>
      </c>
      <c r="G152" s="55">
        <v>1.03</v>
      </c>
      <c r="H152" s="57">
        <f>F152*G152</f>
        <v>11563.81</v>
      </c>
      <c r="K152" s="73"/>
      <c r="L152" s="73"/>
      <c r="N152" s="76">
        <f>ROUND(F152,1)</f>
        <v>11227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2021-11-08T02:46:04Z</dcterms:modified>
  <cp:category/>
  <cp:version/>
  <cp:contentType/>
  <cp:contentStatus/>
</cp:coreProperties>
</file>